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1"/>
  </bookViews>
  <sheets>
    <sheet name="Tabelle1" sheetId="1" r:id="rId1"/>
    <sheet name="Tabelle1 (2)" sheetId="4" r:id="rId2"/>
    <sheet name="Tabelle2" sheetId="2" r:id="rId3"/>
    <sheet name="Tabelle3" sheetId="3" r:id="rId4"/>
  </sheets>
  <definedNames>
    <definedName name="_xlnm.Print_Area" localSheetId="1">'Tabelle1 (2)'!$A$1:$H$54</definedName>
  </definedNames>
  <calcPr calcId="145621"/>
</workbook>
</file>

<file path=xl/calcChain.xml><?xml version="1.0" encoding="utf-8"?>
<calcChain xmlns="http://schemas.openxmlformats.org/spreadsheetml/2006/main">
  <c r="G52" i="4" l="1"/>
  <c r="D29" i="4"/>
  <c r="D26" i="4"/>
  <c r="D25" i="4" s="1"/>
  <c r="G7" i="4"/>
  <c r="E29" i="4" s="1"/>
  <c r="F29" i="4" s="1"/>
  <c r="E25" i="4" l="1"/>
  <c r="F25" i="4" s="1"/>
  <c r="E26" i="4"/>
  <c r="F26" i="4" s="1"/>
  <c r="D29" i="1"/>
  <c r="E27" i="4" l="1"/>
  <c r="G50" i="1"/>
  <c r="F27" i="4" l="1"/>
  <c r="E15" i="4"/>
  <c r="E16" i="4" s="1"/>
  <c r="G7" i="1"/>
  <c r="E29" i="1" s="1"/>
  <c r="F29" i="1" s="1"/>
  <c r="D26" i="1"/>
  <c r="D25" i="1" s="1"/>
  <c r="E25" i="1" l="1"/>
  <c r="F25" i="1" s="1"/>
  <c r="E26" i="1"/>
  <c r="F26" i="1" s="1"/>
  <c r="E27" i="1" l="1"/>
  <c r="E15" i="1" l="1"/>
  <c r="E16" i="1" s="1"/>
  <c r="F27" i="1"/>
</calcChain>
</file>

<file path=xl/sharedStrings.xml><?xml version="1.0" encoding="utf-8"?>
<sst xmlns="http://schemas.openxmlformats.org/spreadsheetml/2006/main" count="98" uniqueCount="46">
  <si>
    <t>und stattdessen</t>
  </si>
  <si>
    <t>hiervon</t>
  </si>
  <si>
    <t>entlastet dies den Haushalt der Stadt Fulda um</t>
  </si>
  <si>
    <t>Anzahl Kinder</t>
  </si>
  <si>
    <t>Betreuung durch</t>
  </si>
  <si>
    <t>Kita</t>
  </si>
  <si>
    <t>Eltern</t>
  </si>
  <si>
    <t>für die Betreuung zu Hause erhalten,</t>
  </si>
  <si>
    <t>keinen U3-Kitaplatz in Anspruch nehmen</t>
  </si>
  <si>
    <t>monatlich ca.:</t>
  </si>
  <si>
    <t>jährlich ca.:</t>
  </si>
  <si>
    <t>Kosten-Gegenüberstellung bei U3-Kinderbetreuung</t>
  </si>
  <si>
    <t>in der Kita / durch die Eltern</t>
  </si>
  <si>
    <t>Anteilige monatliche Kosten der Stadt Fulda für einen U3-Kitaplatz:</t>
  </si>
  <si>
    <t>Prozentualer Abschlag für Gebäudekosten, die Platz-unabhängig anfallen:</t>
  </si>
  <si>
    <t>Bereinigte monatliche Kosten pro U3-Kitaplatz:</t>
  </si>
  <si>
    <t>Zusammenstellung:</t>
  </si>
  <si>
    <t>Stv. Jürgen R. Schmidt</t>
  </si>
  <si>
    <t>Bürger für Osthessen e.V. (BfO)</t>
  </si>
  <si>
    <t>www.bfo-fulda.de</t>
  </si>
  <si>
    <t>Druckdatum:</t>
  </si>
  <si>
    <t>Kosten für die Stadt Fulda</t>
  </si>
  <si>
    <t>monatlich</t>
  </si>
  <si>
    <t>jährlich</t>
  </si>
  <si>
    <t>Wenn bei einer Anzahl von</t>
  </si>
  <si>
    <t>Kindern der Stufe U3</t>
  </si>
  <si>
    <t>Kita zu 100%</t>
  </si>
  <si>
    <t>20XX (Vergleichswert)</t>
  </si>
  <si>
    <t>Stand:</t>
  </si>
  <si>
    <t>Eingabefelder</t>
  </si>
  <si>
    <t></t>
  </si>
  <si>
    <t>Legende:</t>
  </si>
  <si>
    <t></t>
  </si>
  <si>
    <t></t>
  </si>
  <si>
    <t>ca. lt. Beantwortung kl. Anfrage vom 8.11.2021</t>
  </si>
  <si>
    <t>Schätzwert</t>
  </si>
  <si>
    <t>zum Durchspielen verschiedener Szenarien</t>
  </si>
  <si>
    <t></t>
  </si>
  <si>
    <t xml:space="preserve">   </t>
  </si>
  <si>
    <t>2.000 Kinder (1.3.20) lt. Bedarfsplan Stadt FD, Seite 5</t>
  </si>
  <si>
    <t>2022 ff. (Prognose)</t>
  </si>
  <si>
    <t>www.bfo.fulda.de</t>
  </si>
  <si>
    <t>2013 (Vergleichswert)</t>
  </si>
  <si>
    <t>2015 (Vergleichswert)</t>
  </si>
  <si>
    <t>2020 (Vergleichswert)</t>
  </si>
  <si>
    <t>Kita (alle Kinder)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</si>
</sst>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2" borderId="0" xfId="0" applyFill="1" applyAlignment="1">
      <alignment horizontal="right"/>
    </xf>
    <xf numFmtId="9" fontId="0" fillId="2" borderId="0" xfId="2" applyNumberFormat="1" applyFont="1" applyFill="1"/>
    <xf numFmtId="164" fontId="0" fillId="2" borderId="0" xfId="1" applyNumberFormat="1" applyFont="1" applyFill="1"/>
    <xf numFmtId="44" fontId="0" fillId="0" borderId="1" xfId="1" applyFont="1" applyBorder="1"/>
    <xf numFmtId="44" fontId="0" fillId="2" borderId="0" xfId="1" applyNumberFormat="1" applyFont="1" applyFill="1"/>
    <xf numFmtId="0" fontId="4" fillId="0" borderId="0" xfId="3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0" xfId="0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3" borderId="8" xfId="0" applyFill="1" applyBorder="1"/>
    <xf numFmtId="0" fontId="3" fillId="3" borderId="9" xfId="0" applyFont="1" applyFill="1" applyBorder="1" applyAlignment="1">
      <alignment horizontal="left" indent="1"/>
    </xf>
    <xf numFmtId="0" fontId="3" fillId="3" borderId="11" xfId="0" applyFont="1" applyFill="1" applyBorder="1" applyAlignment="1">
      <alignment horizontal="left" indent="1"/>
    </xf>
    <xf numFmtId="0" fontId="6" fillId="0" borderId="0" xfId="0" applyFont="1" applyAlignment="1">
      <alignment horizontal="left" indent="3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2" xfId="0" applyFont="1" applyBorder="1" applyAlignment="1">
      <alignment horizontal="right"/>
    </xf>
    <xf numFmtId="3" fontId="0" fillId="0" borderId="0" xfId="0" applyNumberFormat="1" applyBorder="1"/>
    <xf numFmtId="3" fontId="2" fillId="0" borderId="2" xfId="0" applyNumberFormat="1" applyFont="1" applyBorder="1"/>
    <xf numFmtId="3" fontId="0" fillId="0" borderId="4" xfId="0" applyNumberFormat="1" applyBorder="1"/>
    <xf numFmtId="3" fontId="0" fillId="0" borderId="12" xfId="0" applyNumberForma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4" borderId="4" xfId="0" applyNumberFormat="1" applyFont="1" applyFill="1" applyBorder="1"/>
    <xf numFmtId="3" fontId="2" fillId="5" borderId="4" xfId="0" applyNumberFormat="1" applyFont="1" applyFill="1" applyBorder="1"/>
    <xf numFmtId="3" fontId="2" fillId="6" borderId="4" xfId="0" applyNumberFormat="1" applyFont="1" applyFill="1" applyBorder="1"/>
    <xf numFmtId="0" fontId="0" fillId="6" borderId="14" xfId="0" applyFill="1" applyBorder="1"/>
    <xf numFmtId="0" fontId="0" fillId="5" borderId="14" xfId="0" applyFill="1" applyBorder="1"/>
    <xf numFmtId="0" fontId="0" fillId="4" borderId="14" xfId="0" applyFill="1" applyBorder="1"/>
    <xf numFmtId="0" fontId="0" fillId="6" borderId="5" xfId="0" applyFill="1" applyBorder="1" applyAlignment="1">
      <alignment horizontal="left" indent="1"/>
    </xf>
    <xf numFmtId="0" fontId="0" fillId="5" borderId="5" xfId="0" applyFill="1" applyBorder="1" applyAlignment="1">
      <alignment horizontal="left" indent="1"/>
    </xf>
    <xf numFmtId="0" fontId="0" fillId="4" borderId="5" xfId="0" applyFill="1" applyBorder="1" applyAlignment="1">
      <alignment horizontal="left" indent="1"/>
    </xf>
    <xf numFmtId="0" fontId="0" fillId="0" borderId="2" xfId="0" applyBorder="1"/>
    <xf numFmtId="0" fontId="0" fillId="0" borderId="9" xfId="0" applyBorder="1"/>
    <xf numFmtId="0" fontId="0" fillId="2" borderId="1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8" xfId="0" applyFill="1" applyBorder="1"/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7" borderId="4" xfId="0" applyFont="1" applyFill="1" applyBorder="1" applyAlignment="1">
      <alignment horizontal="right"/>
    </xf>
    <xf numFmtId="0" fontId="0" fillId="7" borderId="13" xfId="0" applyFill="1" applyBorder="1"/>
    <xf numFmtId="4" fontId="0" fillId="7" borderId="4" xfId="0" applyNumberFormat="1" applyFill="1" applyBorder="1"/>
    <xf numFmtId="0" fontId="0" fillId="7" borderId="0" xfId="0" applyFill="1" applyAlignment="1">
      <alignment horizontal="left" indent="1"/>
    </xf>
    <xf numFmtId="0" fontId="0" fillId="7" borderId="0" xfId="0" applyFill="1"/>
    <xf numFmtId="0" fontId="0" fillId="7" borderId="0" xfId="0" applyFill="1" applyAlignment="1">
      <alignment horizontal="right"/>
    </xf>
    <xf numFmtId="0" fontId="7" fillId="0" borderId="0" xfId="0" applyFont="1" applyAlignment="1">
      <alignment horizontal="right"/>
    </xf>
    <xf numFmtId="0" fontId="8" fillId="2" borderId="9" xfId="0" applyFont="1" applyFill="1" applyBorder="1" applyAlignment="1">
      <alignment horizontal="left" indent="2"/>
    </xf>
    <xf numFmtId="0" fontId="8" fillId="2" borderId="7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2"/>
    </xf>
    <xf numFmtId="0" fontId="8" fillId="0" borderId="0" xfId="0" applyFont="1" applyAlignment="1">
      <alignment horizontal="left" indent="1"/>
    </xf>
    <xf numFmtId="0" fontId="8" fillId="0" borderId="10" xfId="0" applyFont="1" applyBorder="1" applyAlignment="1">
      <alignment horizontal="left" indent="1"/>
    </xf>
    <xf numFmtId="0" fontId="8" fillId="0" borderId="6" xfId="0" applyFont="1" applyBorder="1" applyAlignment="1">
      <alignment horizontal="left" indent="1"/>
    </xf>
    <xf numFmtId="0" fontId="7" fillId="0" borderId="15" xfId="0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9" xfId="0" applyFont="1" applyBorder="1" applyAlignment="1">
      <alignment horizontal="left" indent="1"/>
    </xf>
    <xf numFmtId="0" fontId="0" fillId="8" borderId="5" xfId="0" applyFill="1" applyBorder="1" applyAlignment="1">
      <alignment horizontal="center"/>
    </xf>
    <xf numFmtId="3" fontId="2" fillId="8" borderId="4" xfId="0" applyNumberFormat="1" applyFont="1" applyFill="1" applyBorder="1"/>
    <xf numFmtId="0" fontId="0" fillId="8" borderId="5" xfId="0" applyFill="1" applyBorder="1" applyAlignment="1">
      <alignment horizontal="left" indent="1"/>
    </xf>
    <xf numFmtId="0" fontId="0" fillId="8" borderId="14" xfId="0" applyFill="1" applyBorder="1"/>
    <xf numFmtId="0" fontId="0" fillId="9" borderId="5" xfId="0" applyFill="1" applyBorder="1" applyAlignment="1">
      <alignment horizontal="center"/>
    </xf>
    <xf numFmtId="3" fontId="2" fillId="9" borderId="4" xfId="0" applyNumberFormat="1" applyFont="1" applyFill="1" applyBorder="1"/>
    <xf numFmtId="0" fontId="0" fillId="9" borderId="5" xfId="0" applyFill="1" applyBorder="1" applyAlignment="1">
      <alignment horizontal="left" indent="1"/>
    </xf>
    <xf numFmtId="0" fontId="0" fillId="9" borderId="14" xfId="0" applyFill="1" applyBorder="1"/>
    <xf numFmtId="0" fontId="0" fillId="0" borderId="2" xfId="0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</cellXfs>
  <cellStyles count="4">
    <cellStyle name="Hyper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Tabelle1!$G$31</c:f>
              <c:strCache>
                <c:ptCount val="1"/>
                <c:pt idx="0">
                  <c:v>20XX (Vergleichswert)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3333333333333333E-2"/>
                  <c:y val="-4.089979550102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Jährliche Kosten der U3-Kinderbetreuung (Prognose) für die Stadtkasse Fulda</c:v>
              </c:pt>
            </c:strLit>
          </c:cat>
          <c:val>
            <c:numRef>
              <c:f>Tabelle1!$F$31</c:f>
              <c:numCache>
                <c:formatCode>#,##0</c:formatCode>
                <c:ptCount val="1"/>
                <c:pt idx="0">
                  <c:v>7000000</c:v>
                </c:pt>
              </c:numCache>
            </c:numRef>
          </c:val>
        </c:ser>
        <c:ser>
          <c:idx val="0"/>
          <c:order val="1"/>
          <c:tx>
            <c:v>ausschließlich in Kita</c:v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1110892388451444E-2"/>
                  <c:y val="-3.680981595092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Jährliche Kosten der U3-Kinderbetreuung (Prognose) für die Stadtkasse Fulda</c:v>
              </c:pt>
            </c:strLit>
          </c:cat>
          <c:val>
            <c:numRef>
              <c:f>Tabelle1!$F$29</c:f>
              <c:numCache>
                <c:formatCode>#,##0</c:formatCode>
                <c:ptCount val="1"/>
                <c:pt idx="0">
                  <c:v>21660000</c:v>
                </c:pt>
              </c:numCache>
            </c:numRef>
          </c:val>
        </c:ser>
        <c:ser>
          <c:idx val="1"/>
          <c:order val="2"/>
          <c:tx>
            <c:v>Kita / Eltern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5555555555555556"/>
                  <c:y val="8.5889570552147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Jährliche Kosten der U3-Kinderbetreuung (Prognose) für die Stadtkasse Fulda</c:v>
              </c:pt>
            </c:strLit>
          </c:cat>
          <c:val>
            <c:numRef>
              <c:f>Tabelle1!$F$27</c:f>
              <c:numCache>
                <c:formatCode>#,##0</c:formatCode>
                <c:ptCount val="1"/>
                <c:pt idx="0">
                  <c:v>19311000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gapDepth val="180"/>
        <c:shape val="box"/>
        <c:axId val="15303040"/>
        <c:axId val="15304576"/>
        <c:axId val="0"/>
      </c:bar3DChart>
      <c:catAx>
        <c:axId val="1530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5304576"/>
        <c:crosses val="autoZero"/>
        <c:auto val="1"/>
        <c:lblAlgn val="ctr"/>
        <c:lblOffset val="100"/>
        <c:noMultiLvlLbl val="0"/>
      </c:catAx>
      <c:valAx>
        <c:axId val="1530457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03040"/>
        <c:crosses val="autoZero"/>
        <c:crossBetween val="between"/>
      </c:valAx>
    </c:plotArea>
    <c:legend>
      <c:legendPos val="r"/>
      <c:overlay val="0"/>
      <c:spPr>
        <a:ln>
          <a:solidFill>
            <a:schemeClr val="tx2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'Tabelle1 (2)'!$G$31</c:f>
              <c:strCache>
                <c:ptCount val="1"/>
                <c:pt idx="0">
                  <c:v>2013 (Vergleichswert)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6111149404084747E-2"/>
                  <c:y val="-8.1799591002044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Jährliche Kosten der U3-Kinderbetreuung (Prognose) für die Stadtkasse Fulda</c:v>
              </c:pt>
            </c:strLit>
          </c:cat>
          <c:val>
            <c:numRef>
              <c:f>'Tabelle1 (2)'!$F$31</c:f>
              <c:numCache>
                <c:formatCode>#,##0</c:formatCode>
                <c:ptCount val="1"/>
                <c:pt idx="0">
                  <c:v>10400000</c:v>
                </c:pt>
              </c:numCache>
            </c:numRef>
          </c:val>
        </c:ser>
        <c:ser>
          <c:idx val="3"/>
          <c:order val="1"/>
          <c:tx>
            <c:strRef>
              <c:f>'Tabelle1 (2)'!$G$32</c:f>
              <c:strCache>
                <c:ptCount val="1"/>
                <c:pt idx="0">
                  <c:v>2015 (Vergleichswert)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4.4444444444444446E-2"/>
                  <c:y val="-1.6359918200408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'Tabelle1 (2)'!$F$32</c:f>
              <c:numCache>
                <c:formatCode>#,##0</c:formatCode>
                <c:ptCount val="1"/>
                <c:pt idx="0">
                  <c:v>13200000</c:v>
                </c:pt>
              </c:numCache>
            </c:numRef>
          </c:val>
        </c:ser>
        <c:ser>
          <c:idx val="4"/>
          <c:order val="2"/>
          <c:tx>
            <c:strRef>
              <c:f>'Tabelle1 (2)'!$G$33</c:f>
              <c:strCache>
                <c:ptCount val="1"/>
                <c:pt idx="0">
                  <c:v>2020 (Vergleichswert)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444085584577253E-2"/>
                  <c:y val="-1.6359918200408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'Tabelle1 (2)'!$F$33</c:f>
              <c:numCache>
                <c:formatCode>#,##0</c:formatCode>
                <c:ptCount val="1"/>
                <c:pt idx="0">
                  <c:v>16300000</c:v>
                </c:pt>
              </c:numCache>
            </c:numRef>
          </c:val>
        </c:ser>
        <c:ser>
          <c:idx val="0"/>
          <c:order val="3"/>
          <c:tx>
            <c:v>ausschließlich in Kita</c:v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2.7461532519815518E-3"/>
                  <c:y val="-2.0449897750511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Jährliche Kosten der U3-Kinderbetreuung (Prognose) für die Stadtkasse Fulda</c:v>
              </c:pt>
            </c:strLit>
          </c:cat>
          <c:val>
            <c:numRef>
              <c:f>'Tabelle1 (2)'!$F$29</c:f>
              <c:numCache>
                <c:formatCode>#,##0</c:formatCode>
                <c:ptCount val="1"/>
                <c:pt idx="0">
                  <c:v>21660000</c:v>
                </c:pt>
              </c:numCache>
            </c:numRef>
          </c:val>
        </c:ser>
        <c:ser>
          <c:idx val="1"/>
          <c:order val="4"/>
          <c:tx>
            <c:v>Kita / Eltern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7804976729906966E-2"/>
                  <c:y val="-1.226993865030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Jährliche Kosten der U3-Kinderbetreuung (Prognose) für die Stadtkasse Fulda</c:v>
              </c:pt>
            </c:strLit>
          </c:cat>
          <c:val>
            <c:numRef>
              <c:f>'Tabelle1 (2)'!$F$27</c:f>
              <c:numCache>
                <c:formatCode>#,##0</c:formatCode>
                <c:ptCount val="1"/>
                <c:pt idx="0">
                  <c:v>18841200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gapDepth val="180"/>
        <c:shape val="box"/>
        <c:axId val="205135872"/>
        <c:axId val="205137408"/>
        <c:axId val="0"/>
      </c:bar3DChart>
      <c:catAx>
        <c:axId val="20513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05137408"/>
        <c:crosses val="autoZero"/>
        <c:auto val="1"/>
        <c:lblAlgn val="ctr"/>
        <c:lblOffset val="100"/>
        <c:noMultiLvlLbl val="0"/>
      </c:catAx>
      <c:valAx>
        <c:axId val="20513740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135872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tx2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31</xdr:row>
      <xdr:rowOff>171450</xdr:rowOff>
    </xdr:from>
    <xdr:to>
      <xdr:col>6</xdr:col>
      <xdr:colOff>623887</xdr:colOff>
      <xdr:row>48</xdr:row>
      <xdr:rowOff>38100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33</xdr:row>
      <xdr:rowOff>171450</xdr:rowOff>
    </xdr:from>
    <xdr:to>
      <xdr:col>6</xdr:col>
      <xdr:colOff>623887</xdr:colOff>
      <xdr:row>50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o-fulda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fo.fuld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topLeftCell="A10" workbookViewId="0">
      <selection activeCell="F27" sqref="F27"/>
    </sheetView>
  </sheetViews>
  <sheetFormatPr baseColWidth="10" defaultRowHeight="15" x14ac:dyDescent="0.25"/>
  <cols>
    <col min="1" max="1" width="11.42578125" customWidth="1"/>
    <col min="2" max="2" width="17" customWidth="1"/>
    <col min="3" max="3" width="7.28515625" style="1" customWidth="1"/>
    <col min="4" max="4" width="7.42578125" customWidth="1"/>
    <col min="5" max="6" width="13.7109375" customWidth="1"/>
    <col min="8" max="8" width="10.28515625" customWidth="1"/>
  </cols>
  <sheetData>
    <row r="1" spans="2:8" ht="18.75" x14ac:dyDescent="0.3">
      <c r="B1" s="22" t="s">
        <v>11</v>
      </c>
      <c r="C1" s="16"/>
      <c r="D1" s="17"/>
      <c r="E1" s="17"/>
      <c r="F1" s="18"/>
      <c r="H1" s="68" t="s">
        <v>28</v>
      </c>
    </row>
    <row r="2" spans="2:8" ht="18.75" x14ac:dyDescent="0.3">
      <c r="B2" s="23" t="s">
        <v>12</v>
      </c>
      <c r="C2" s="19"/>
      <c r="D2" s="20"/>
      <c r="E2" s="20"/>
      <c r="F2" s="21"/>
      <c r="H2" s="69">
        <v>44520</v>
      </c>
    </row>
    <row r="3" spans="2:8" ht="22.5" customHeight="1" x14ac:dyDescent="0.25"/>
    <row r="5" spans="2:8" ht="15.75" x14ac:dyDescent="0.25">
      <c r="F5" s="1" t="s">
        <v>13</v>
      </c>
      <c r="G5" s="10">
        <v>950</v>
      </c>
      <c r="H5" s="66" t="s">
        <v>30</v>
      </c>
    </row>
    <row r="6" spans="2:8" ht="15.75" x14ac:dyDescent="0.25">
      <c r="F6" s="1" t="s">
        <v>14</v>
      </c>
      <c r="G6" s="7">
        <v>0.05</v>
      </c>
      <c r="H6" s="67" t="s">
        <v>32</v>
      </c>
    </row>
    <row r="7" spans="2:8" x14ac:dyDescent="0.25">
      <c r="F7" s="1" t="s">
        <v>15</v>
      </c>
      <c r="G7" s="9">
        <f>G5-G5*G6</f>
        <v>902.5</v>
      </c>
      <c r="H7" s="4"/>
    </row>
    <row r="8" spans="2:8" ht="16.5" customHeight="1" x14ac:dyDescent="0.25">
      <c r="H8" s="4"/>
    </row>
    <row r="9" spans="2:8" x14ac:dyDescent="0.25">
      <c r="E9" s="44"/>
      <c r="F9" s="5"/>
      <c r="G9" s="85" t="s">
        <v>29</v>
      </c>
      <c r="H9" s="86"/>
    </row>
    <row r="10" spans="2:8" x14ac:dyDescent="0.25">
      <c r="E10" s="45"/>
    </row>
    <row r="11" spans="2:8" ht="15.75" x14ac:dyDescent="0.25">
      <c r="C11" s="1" t="s">
        <v>24</v>
      </c>
      <c r="D11" s="6">
        <v>2000</v>
      </c>
      <c r="E11" t="s">
        <v>25</v>
      </c>
      <c r="H11" s="65" t="s">
        <v>38</v>
      </c>
    </row>
    <row r="12" spans="2:8" ht="15.75" x14ac:dyDescent="0.25">
      <c r="C12" s="1" t="s">
        <v>1</v>
      </c>
      <c r="D12" s="7">
        <v>0.15</v>
      </c>
      <c r="E12" t="s">
        <v>8</v>
      </c>
      <c r="H12" s="65" t="s">
        <v>33</v>
      </c>
    </row>
    <row r="13" spans="2:8" ht="15.75" x14ac:dyDescent="0.25">
      <c r="C13" s="1" t="s">
        <v>0</v>
      </c>
      <c r="D13" s="8">
        <v>250</v>
      </c>
      <c r="E13" t="s">
        <v>7</v>
      </c>
      <c r="H13" s="65" t="s">
        <v>33</v>
      </c>
    </row>
    <row r="14" spans="2:8" x14ac:dyDescent="0.25">
      <c r="C14" s="75" t="s">
        <v>2</v>
      </c>
      <c r="D14" s="14"/>
      <c r="E14" s="14"/>
      <c r="F14" s="15"/>
    </row>
    <row r="15" spans="2:8" ht="15.95" customHeight="1" x14ac:dyDescent="0.25">
      <c r="C15" s="25"/>
      <c r="D15" s="26" t="s">
        <v>9</v>
      </c>
      <c r="E15" s="29">
        <f>D11*G7-E27</f>
        <v>195750</v>
      </c>
      <c r="F15" s="4"/>
    </row>
    <row r="16" spans="2:8" ht="15.95" customHeight="1" x14ac:dyDescent="0.25">
      <c r="C16" s="27"/>
      <c r="D16" s="28" t="s">
        <v>10</v>
      </c>
      <c r="E16" s="30">
        <f>E15*12</f>
        <v>2349000</v>
      </c>
      <c r="F16" s="5"/>
    </row>
    <row r="18" spans="2:8" ht="15.75" x14ac:dyDescent="0.25">
      <c r="B18" s="61" t="s">
        <v>31</v>
      </c>
      <c r="C18" s="62" t="s">
        <v>30</v>
      </c>
      <c r="D18" s="46" t="s">
        <v>34</v>
      </c>
      <c r="E18" s="46"/>
      <c r="F18" s="46"/>
      <c r="G18" s="47"/>
    </row>
    <row r="19" spans="2:8" ht="15.75" x14ac:dyDescent="0.25">
      <c r="C19" s="63" t="s">
        <v>32</v>
      </c>
      <c r="D19" s="48" t="s">
        <v>35</v>
      </c>
      <c r="E19" s="48"/>
      <c r="F19" s="48"/>
      <c r="G19" s="49"/>
    </row>
    <row r="20" spans="2:8" ht="15.75" x14ac:dyDescent="0.25">
      <c r="C20" s="63" t="s">
        <v>33</v>
      </c>
      <c r="D20" s="48" t="s">
        <v>36</v>
      </c>
      <c r="E20" s="48"/>
      <c r="F20" s="48"/>
      <c r="G20" s="49"/>
    </row>
    <row r="21" spans="2:8" ht="15.75" x14ac:dyDescent="0.25">
      <c r="C21" s="64" t="s">
        <v>37</v>
      </c>
      <c r="D21" s="50" t="s">
        <v>39</v>
      </c>
      <c r="E21" s="50"/>
      <c r="F21" s="50"/>
      <c r="G21" s="51"/>
    </row>
    <row r="22" spans="2:8" ht="21.75" customHeight="1" x14ac:dyDescent="0.25"/>
    <row r="23" spans="2:8" ht="15.75" x14ac:dyDescent="0.25">
      <c r="E23" s="24" t="s">
        <v>21</v>
      </c>
    </row>
    <row r="24" spans="2:8" x14ac:dyDescent="0.25">
      <c r="B24" s="52" t="s">
        <v>4</v>
      </c>
      <c r="C24" s="53"/>
      <c r="D24" s="54" t="s">
        <v>3</v>
      </c>
      <c r="E24" s="55" t="s">
        <v>22</v>
      </c>
      <c r="F24" s="55" t="s">
        <v>23</v>
      </c>
    </row>
    <row r="25" spans="2:8" x14ac:dyDescent="0.25">
      <c r="B25" s="70" t="s">
        <v>5</v>
      </c>
      <c r="C25" s="3"/>
      <c r="D25" s="2">
        <f>D11-D26</f>
        <v>1700</v>
      </c>
      <c r="E25" s="31">
        <f>D25*G7</f>
        <v>1534250</v>
      </c>
      <c r="F25" s="31">
        <f>E25*12</f>
        <v>18411000</v>
      </c>
    </row>
    <row r="26" spans="2:8" x14ac:dyDescent="0.25">
      <c r="B26" s="70" t="s">
        <v>6</v>
      </c>
      <c r="C26" s="3"/>
      <c r="D26" s="2">
        <f>D11*D12</f>
        <v>300</v>
      </c>
      <c r="E26" s="32">
        <f>D26*D13</f>
        <v>75000</v>
      </c>
      <c r="F26" s="31">
        <f t="shared" ref="F26:F29" si="0">E26*12</f>
        <v>900000</v>
      </c>
    </row>
    <row r="27" spans="2:8" x14ac:dyDescent="0.25">
      <c r="B27" s="71"/>
      <c r="E27" s="33">
        <f>SUM(E25:E26)</f>
        <v>1609250</v>
      </c>
      <c r="F27" s="37">
        <f t="shared" si="0"/>
        <v>19311000</v>
      </c>
      <c r="G27" s="41" t="s">
        <v>40</v>
      </c>
      <c r="H27" s="38"/>
    </row>
    <row r="28" spans="2:8" ht="4.5" customHeight="1" x14ac:dyDescent="0.25">
      <c r="B28" s="71"/>
      <c r="E28" s="56"/>
      <c r="F28" s="57"/>
      <c r="G28" s="58"/>
      <c r="H28" s="59"/>
    </row>
    <row r="29" spans="2:8" x14ac:dyDescent="0.25">
      <c r="B29" s="72" t="s">
        <v>26</v>
      </c>
      <c r="C29" s="3"/>
      <c r="D29" s="2">
        <f>D11</f>
        <v>2000</v>
      </c>
      <c r="E29" s="34">
        <f>D11*G7</f>
        <v>1805000</v>
      </c>
      <c r="F29" s="36">
        <f t="shared" si="0"/>
        <v>21660000</v>
      </c>
      <c r="G29" s="42" t="s">
        <v>40</v>
      </c>
      <c r="H29" s="39"/>
    </row>
    <row r="30" spans="2:8" ht="4.5" customHeight="1" x14ac:dyDescent="0.25">
      <c r="B30" s="73"/>
      <c r="C30" s="60"/>
      <c r="D30" s="59"/>
      <c r="E30" s="56"/>
      <c r="F30" s="57"/>
      <c r="G30" s="58"/>
      <c r="H30" s="59"/>
    </row>
    <row r="31" spans="2:8" x14ac:dyDescent="0.25">
      <c r="B31" s="74" t="s">
        <v>5</v>
      </c>
      <c r="C31" s="3"/>
      <c r="D31" s="2"/>
      <c r="E31" s="34"/>
      <c r="F31" s="35">
        <v>7000000</v>
      </c>
      <c r="G31" s="43" t="s">
        <v>27</v>
      </c>
      <c r="H31" s="40"/>
    </row>
    <row r="50" spans="2:7" x14ac:dyDescent="0.25">
      <c r="B50" t="s">
        <v>16</v>
      </c>
      <c r="F50" s="12" t="s">
        <v>20</v>
      </c>
      <c r="G50" s="13">
        <f ca="1">TODAY()</f>
        <v>44521</v>
      </c>
    </row>
    <row r="51" spans="2:7" x14ac:dyDescent="0.25">
      <c r="B51" t="s">
        <v>17</v>
      </c>
    </row>
    <row r="52" spans="2:7" x14ac:dyDescent="0.25">
      <c r="B52" t="s">
        <v>18</v>
      </c>
    </row>
    <row r="53" spans="2:7" x14ac:dyDescent="0.25">
      <c r="B53" s="11" t="s">
        <v>19</v>
      </c>
    </row>
  </sheetData>
  <mergeCells count="1">
    <mergeCell ref="G9:H9"/>
  </mergeCells>
  <hyperlinks>
    <hyperlink ref="B53" r:id="rId1"/>
  </hyperlinks>
  <pageMargins left="0.31496062992125984" right="0.31496062992125984" top="0.39370078740157483" bottom="0.39370078740157483" header="0.31496062992125984" footer="0.31496062992125984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4" zoomScaleNormal="100" workbookViewId="0">
      <selection activeCell="O17" sqref="O17"/>
    </sheetView>
  </sheetViews>
  <sheetFormatPr baseColWidth="10" defaultRowHeight="15" x14ac:dyDescent="0.25"/>
  <cols>
    <col min="1" max="1" width="11.42578125" customWidth="1"/>
    <col min="2" max="2" width="17" customWidth="1"/>
    <col min="3" max="3" width="7.28515625" style="1" customWidth="1"/>
    <col min="4" max="4" width="7.42578125" customWidth="1"/>
    <col min="5" max="6" width="13.7109375" customWidth="1"/>
    <col min="8" max="8" width="11.140625" customWidth="1"/>
  </cols>
  <sheetData>
    <row r="1" spans="2:8" ht="18.75" x14ac:dyDescent="0.3">
      <c r="B1" s="22" t="s">
        <v>11</v>
      </c>
      <c r="C1" s="16"/>
      <c r="D1" s="17"/>
      <c r="E1" s="17"/>
      <c r="F1" s="18"/>
      <c r="H1" s="68" t="s">
        <v>28</v>
      </c>
    </row>
    <row r="2" spans="2:8" ht="18.75" x14ac:dyDescent="0.3">
      <c r="B2" s="23" t="s">
        <v>12</v>
      </c>
      <c r="C2" s="19"/>
      <c r="D2" s="20"/>
      <c r="E2" s="20"/>
      <c r="F2" s="21"/>
      <c r="H2" s="69">
        <v>44520</v>
      </c>
    </row>
    <row r="3" spans="2:8" ht="22.5" customHeight="1" x14ac:dyDescent="0.25"/>
    <row r="4" spans="2:8" ht="11.25" customHeight="1" x14ac:dyDescent="0.25"/>
    <row r="5" spans="2:8" ht="15.75" x14ac:dyDescent="0.25">
      <c r="F5" s="1" t="s">
        <v>13</v>
      </c>
      <c r="G5" s="10">
        <v>950</v>
      </c>
      <c r="H5" s="66" t="s">
        <v>30</v>
      </c>
    </row>
    <row r="6" spans="2:8" ht="15.75" x14ac:dyDescent="0.25">
      <c r="F6" s="1" t="s">
        <v>14</v>
      </c>
      <c r="G6" s="7">
        <v>0.05</v>
      </c>
      <c r="H6" s="67" t="s">
        <v>32</v>
      </c>
    </row>
    <row r="7" spans="2:8" x14ac:dyDescent="0.25">
      <c r="F7" s="1" t="s">
        <v>15</v>
      </c>
      <c r="G7" s="9">
        <f>G5-G5*G6</f>
        <v>902.5</v>
      </c>
      <c r="H7" s="4"/>
    </row>
    <row r="8" spans="2:8" ht="16.5" customHeight="1" x14ac:dyDescent="0.25">
      <c r="H8" s="4"/>
    </row>
    <row r="9" spans="2:8" x14ac:dyDescent="0.25">
      <c r="E9" s="44"/>
      <c r="F9" s="5"/>
      <c r="G9" s="85" t="s">
        <v>29</v>
      </c>
      <c r="H9" s="86"/>
    </row>
    <row r="10" spans="2:8" x14ac:dyDescent="0.25">
      <c r="E10" s="45"/>
    </row>
    <row r="11" spans="2:8" ht="15.75" x14ac:dyDescent="0.25">
      <c r="C11" s="1" t="s">
        <v>24</v>
      </c>
      <c r="D11" s="6">
        <v>2000</v>
      </c>
      <c r="E11" t="s">
        <v>25</v>
      </c>
      <c r="H11" s="65" t="s">
        <v>38</v>
      </c>
    </row>
    <row r="12" spans="2:8" ht="15.75" x14ac:dyDescent="0.25">
      <c r="C12" s="1" t="s">
        <v>1</v>
      </c>
      <c r="D12" s="7">
        <v>0.18</v>
      </c>
      <c r="E12" t="s">
        <v>8</v>
      </c>
      <c r="H12" s="65" t="s">
        <v>33</v>
      </c>
    </row>
    <row r="13" spans="2:8" ht="15.75" x14ac:dyDescent="0.25">
      <c r="C13" s="1" t="s">
        <v>0</v>
      </c>
      <c r="D13" s="8">
        <v>250</v>
      </c>
      <c r="E13" t="s">
        <v>7</v>
      </c>
      <c r="H13" s="65" t="s">
        <v>33</v>
      </c>
    </row>
    <row r="14" spans="2:8" x14ac:dyDescent="0.25">
      <c r="C14" s="75" t="s">
        <v>2</v>
      </c>
      <c r="D14" s="14"/>
      <c r="E14" s="14"/>
      <c r="F14" s="15"/>
    </row>
    <row r="15" spans="2:8" ht="15.95" customHeight="1" x14ac:dyDescent="0.25">
      <c r="C15" s="25"/>
      <c r="D15" s="26" t="s">
        <v>9</v>
      </c>
      <c r="E15" s="29">
        <f>D11*G7-E27</f>
        <v>234900</v>
      </c>
      <c r="F15" s="4"/>
    </row>
    <row r="16" spans="2:8" ht="15.95" customHeight="1" x14ac:dyDescent="0.25">
      <c r="C16" s="27"/>
      <c r="D16" s="28" t="s">
        <v>10</v>
      </c>
      <c r="E16" s="30">
        <f>E15*12</f>
        <v>2818800</v>
      </c>
      <c r="F16" s="5"/>
    </row>
    <row r="18" spans="1:8" ht="15.75" x14ac:dyDescent="0.25">
      <c r="B18" s="61" t="s">
        <v>31</v>
      </c>
      <c r="C18" s="62" t="s">
        <v>30</v>
      </c>
      <c r="D18" s="46" t="s">
        <v>34</v>
      </c>
      <c r="E18" s="46"/>
      <c r="F18" s="46"/>
      <c r="G18" s="47"/>
    </row>
    <row r="19" spans="1:8" ht="15.75" x14ac:dyDescent="0.25">
      <c r="C19" s="63" t="s">
        <v>32</v>
      </c>
      <c r="D19" s="48" t="s">
        <v>35</v>
      </c>
      <c r="E19" s="48"/>
      <c r="F19" s="48"/>
      <c r="G19" s="49"/>
    </row>
    <row r="20" spans="1:8" ht="15.75" x14ac:dyDescent="0.25">
      <c r="C20" s="63" t="s">
        <v>33</v>
      </c>
      <c r="D20" s="48" t="s">
        <v>36</v>
      </c>
      <c r="E20" s="48"/>
      <c r="F20" s="48"/>
      <c r="G20" s="49"/>
    </row>
    <row r="21" spans="1:8" ht="15.75" x14ac:dyDescent="0.25">
      <c r="C21" s="64" t="s">
        <v>37</v>
      </c>
      <c r="D21" s="50" t="s">
        <v>39</v>
      </c>
      <c r="E21" s="50"/>
      <c r="F21" s="50"/>
      <c r="G21" s="51"/>
    </row>
    <row r="22" spans="1:8" ht="16.5" customHeight="1" x14ac:dyDescent="0.25">
      <c r="A22" s="44"/>
      <c r="B22" s="44"/>
      <c r="C22" s="84"/>
      <c r="D22" s="44"/>
      <c r="E22" s="44"/>
      <c r="F22" s="44"/>
      <c r="G22" s="44"/>
      <c r="H22" s="44"/>
    </row>
    <row r="23" spans="1:8" ht="15.75" x14ac:dyDescent="0.25">
      <c r="E23" s="24" t="s">
        <v>21</v>
      </c>
    </row>
    <row r="24" spans="1:8" x14ac:dyDescent="0.25">
      <c r="B24" s="52" t="s">
        <v>4</v>
      </c>
      <c r="C24" s="53"/>
      <c r="D24" s="54" t="s">
        <v>3</v>
      </c>
      <c r="E24" s="55" t="s">
        <v>22</v>
      </c>
      <c r="F24" s="55" t="s">
        <v>23</v>
      </c>
    </row>
    <row r="25" spans="1:8" x14ac:dyDescent="0.25">
      <c r="B25" s="70" t="s">
        <v>5</v>
      </c>
      <c r="C25" s="3"/>
      <c r="D25" s="2">
        <f>D11-D26</f>
        <v>1640</v>
      </c>
      <c r="E25" s="31">
        <f>D25*G7</f>
        <v>1480100</v>
      </c>
      <c r="F25" s="31">
        <f>E25*12</f>
        <v>17761200</v>
      </c>
    </row>
    <row r="26" spans="1:8" x14ac:dyDescent="0.25">
      <c r="B26" s="70" t="s">
        <v>6</v>
      </c>
      <c r="C26" s="3"/>
      <c r="D26" s="2">
        <f>D11*D12</f>
        <v>360</v>
      </c>
      <c r="E26" s="32">
        <f>D26*D13</f>
        <v>90000</v>
      </c>
      <c r="F26" s="31">
        <f t="shared" ref="F26:F29" si="0">E26*12</f>
        <v>1080000</v>
      </c>
    </row>
    <row r="27" spans="1:8" x14ac:dyDescent="0.25">
      <c r="B27" s="71"/>
      <c r="E27" s="33">
        <f>SUM(E25:E26)</f>
        <v>1570100</v>
      </c>
      <c r="F27" s="37">
        <f t="shared" si="0"/>
        <v>18841200</v>
      </c>
      <c r="G27" s="41" t="s">
        <v>40</v>
      </c>
      <c r="H27" s="38"/>
    </row>
    <row r="28" spans="1:8" ht="4.5" customHeight="1" x14ac:dyDescent="0.25">
      <c r="B28" s="71"/>
      <c r="E28" s="56"/>
      <c r="F28" s="57"/>
      <c r="G28" s="58"/>
      <c r="H28" s="59"/>
    </row>
    <row r="29" spans="1:8" x14ac:dyDescent="0.25">
      <c r="B29" s="72" t="s">
        <v>45</v>
      </c>
      <c r="C29" s="3"/>
      <c r="D29" s="2">
        <f>D11</f>
        <v>2000</v>
      </c>
      <c r="E29" s="34">
        <f>D11*G7</f>
        <v>1805000</v>
      </c>
      <c r="F29" s="36">
        <f t="shared" si="0"/>
        <v>21660000</v>
      </c>
      <c r="G29" s="42" t="s">
        <v>40</v>
      </c>
      <c r="H29" s="39"/>
    </row>
    <row r="30" spans="1:8" ht="4.5" customHeight="1" x14ac:dyDescent="0.25">
      <c r="B30" s="73"/>
      <c r="C30" s="60"/>
      <c r="D30" s="59"/>
      <c r="E30" s="56"/>
      <c r="F30" s="57"/>
      <c r="G30" s="58"/>
      <c r="H30" s="59"/>
    </row>
    <row r="31" spans="1:8" x14ac:dyDescent="0.25">
      <c r="B31" s="76" t="s">
        <v>5</v>
      </c>
      <c r="C31" s="3"/>
      <c r="D31" s="2"/>
      <c r="E31" s="34"/>
      <c r="F31" s="77">
        <v>10400000</v>
      </c>
      <c r="G31" s="78" t="s">
        <v>42</v>
      </c>
      <c r="H31" s="79"/>
    </row>
    <row r="32" spans="1:8" x14ac:dyDescent="0.25">
      <c r="B32" s="74" t="s">
        <v>5</v>
      </c>
      <c r="C32" s="3"/>
      <c r="D32" s="2"/>
      <c r="E32" s="34"/>
      <c r="F32" s="35">
        <v>13200000</v>
      </c>
      <c r="G32" s="43" t="s">
        <v>43</v>
      </c>
      <c r="H32" s="40"/>
    </row>
    <row r="33" spans="2:8" x14ac:dyDescent="0.25">
      <c r="B33" s="80" t="s">
        <v>5</v>
      </c>
      <c r="C33" s="3"/>
      <c r="D33" s="2"/>
      <c r="E33" s="34"/>
      <c r="F33" s="81">
        <v>16300000</v>
      </c>
      <c r="G33" s="82" t="s">
        <v>44</v>
      </c>
      <c r="H33" s="83"/>
    </row>
    <row r="51" spans="2:7" ht="11.25" customHeight="1" x14ac:dyDescent="0.25"/>
    <row r="52" spans="2:7" x14ac:dyDescent="0.25">
      <c r="B52" t="s">
        <v>16</v>
      </c>
      <c r="C52" t="s">
        <v>17</v>
      </c>
      <c r="F52" s="12" t="s">
        <v>20</v>
      </c>
      <c r="G52" s="13">
        <f ca="1">TODAY()</f>
        <v>44521</v>
      </c>
    </row>
    <row r="53" spans="2:7" x14ac:dyDescent="0.25">
      <c r="C53" t="s">
        <v>18</v>
      </c>
    </row>
    <row r="54" spans="2:7" x14ac:dyDescent="0.25">
      <c r="C54" s="11" t="s">
        <v>41</v>
      </c>
    </row>
  </sheetData>
  <mergeCells count="1">
    <mergeCell ref="G9:H9"/>
  </mergeCells>
  <hyperlinks>
    <hyperlink ref="C54" r:id="rId1"/>
  </hyperlinks>
  <pageMargins left="0.31496062992125984" right="0.31496062992125984" top="0.39370078740157483" bottom="0.39370078740157483" header="0.31496062992125984" footer="0.31496062992125984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Tabelle1 (2)</vt:lpstr>
      <vt:lpstr>Tabelle2</vt:lpstr>
      <vt:lpstr>Tabelle3</vt:lpstr>
      <vt:lpstr>'Tabelle1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2021-11-21T22:23:21Z</cp:lastPrinted>
  <dcterms:created xsi:type="dcterms:W3CDTF">2021-11-19T03:01:50Z</dcterms:created>
  <dcterms:modified xsi:type="dcterms:W3CDTF">2021-11-21T22:23:39Z</dcterms:modified>
</cp:coreProperties>
</file>